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96" yWindow="-180" windowWidth="20376" windowHeight="9552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M40" i="1" l="1"/>
  <c r="L9" i="1"/>
  <c r="L13" i="1"/>
  <c r="L31" i="1"/>
  <c r="L28" i="1"/>
  <c r="L32" i="1"/>
  <c r="L40" i="1"/>
  <c r="K9" i="1"/>
  <c r="K13" i="1"/>
  <c r="K31" i="1"/>
  <c r="K28" i="1"/>
  <c r="K32" i="1"/>
  <c r="K40" i="1"/>
  <c r="J36" i="1"/>
  <c r="J40" i="1"/>
  <c r="I23" i="1"/>
  <c r="I36" i="1"/>
  <c r="I40" i="1"/>
  <c r="E40" i="1"/>
  <c r="D40" i="1"/>
</calcChain>
</file>

<file path=xl/sharedStrings.xml><?xml version="1.0" encoding="utf-8"?>
<sst xmlns="http://schemas.openxmlformats.org/spreadsheetml/2006/main" count="68" uniqueCount="67">
  <si>
    <t>Nouvelle circonscription  AFE</t>
  </si>
  <si>
    <t>Pays</t>
  </si>
  <si>
    <t>Liste électorale consulaire (LEC)</t>
  </si>
  <si>
    <t>Nombre inscrits</t>
  </si>
  <si>
    <t>Nombre de conseillers consulaires (CC)</t>
  </si>
  <si>
    <t>Nombre de délégués consulaires (DC) * le cas échéant (chiffres non définitifs)</t>
  </si>
  <si>
    <r>
      <t>Nombre de candidats devant composer la liste</t>
    </r>
    <r>
      <rPr>
        <b/>
        <sz val="12"/>
        <rFont val="Calibri"/>
        <family val="2"/>
        <scheme val="minor"/>
      </rPr>
      <t>**</t>
    </r>
  </si>
  <si>
    <t>Nombre de conseillers à l'AFE</t>
  </si>
  <si>
    <t>Suffrages exprimés élect. AFE 2006/2009</t>
  </si>
  <si>
    <t>Votes FDM</t>
  </si>
  <si>
    <t>Suffrages exprimés aux présidentielles 2012</t>
  </si>
  <si>
    <t>Votes Hollande</t>
  </si>
  <si>
    <t>Adhérents FDM 2012/2013</t>
  </si>
  <si>
    <t>Afrique du S Mozambique Namibie Botswana</t>
  </si>
  <si>
    <t>Johannesbourg</t>
  </si>
  <si>
    <t xml:space="preserve"> Le Cap </t>
  </si>
  <si>
    <t>Maputo</t>
  </si>
  <si>
    <t>ANGOLA</t>
  </si>
  <si>
    <t>LUANDA</t>
  </si>
  <si>
    <t>CAMEROUN + Guinée équatoriale</t>
  </si>
  <si>
    <t>DOUALA</t>
  </si>
  <si>
    <t>Malabo</t>
  </si>
  <si>
    <t>COMORES</t>
  </si>
  <si>
    <t>MORONI</t>
  </si>
  <si>
    <t xml:space="preserve">CONGO </t>
  </si>
  <si>
    <t>Pointe Noire</t>
  </si>
  <si>
    <t xml:space="preserve"> Brazzaville</t>
  </si>
  <si>
    <t>DJIBOUTI</t>
  </si>
  <si>
    <t>Ethiopie Soudan Soudan du Sud</t>
  </si>
  <si>
    <r>
      <t>Addis-Abeba</t>
    </r>
    <r>
      <rPr>
        <sz val="11"/>
        <color theme="1"/>
        <rFont val="Calibri"/>
        <family val="2"/>
        <scheme val="minor"/>
      </rPr>
      <t xml:space="preserve"> </t>
    </r>
  </si>
  <si>
    <t>Khartoum</t>
  </si>
  <si>
    <t>GABON</t>
  </si>
  <si>
    <r>
      <t>LIBREVILLE</t>
    </r>
    <r>
      <rPr>
        <sz val="11"/>
        <color theme="1"/>
        <rFont val="Calibri"/>
        <family val="2"/>
        <scheme val="minor"/>
      </rPr>
      <t xml:space="preserve"> </t>
    </r>
  </si>
  <si>
    <t>Port Gentil</t>
  </si>
  <si>
    <t>Kenya Ouganda Rwanda Burundi Tanzanie Zambie Zimbabwe</t>
  </si>
  <si>
    <t>Nairobi</t>
  </si>
  <si>
    <t xml:space="preserve"> Kampala </t>
  </si>
  <si>
    <t xml:space="preserve"> Kigali</t>
  </si>
  <si>
    <t xml:space="preserve"> Bujumbura</t>
  </si>
  <si>
    <t xml:space="preserve"> Dar es Salam</t>
  </si>
  <si>
    <t xml:space="preserve"> Lusaka</t>
  </si>
  <si>
    <t xml:space="preserve"> Harare</t>
  </si>
  <si>
    <t>MADAGASCAR</t>
  </si>
  <si>
    <r>
      <t>TANANARIVE</t>
    </r>
    <r>
      <rPr>
        <sz val="11"/>
        <color theme="1"/>
        <rFont val="Calibri"/>
        <family val="2"/>
        <scheme val="minor"/>
      </rPr>
      <t xml:space="preserve"> </t>
    </r>
  </si>
  <si>
    <t xml:space="preserve">Diego-Suarez </t>
  </si>
  <si>
    <t xml:space="preserve">Majunga </t>
  </si>
  <si>
    <t>Tamatave</t>
  </si>
  <si>
    <t>Maurice + Seychelles</t>
  </si>
  <si>
    <t>PORT LOUIS</t>
  </si>
  <si>
    <t>Mapou</t>
  </si>
  <si>
    <t>Curepipe</t>
  </si>
  <si>
    <t>VICTORIA</t>
  </si>
  <si>
    <t>NIGERIA</t>
  </si>
  <si>
    <r>
      <t>Lagos</t>
    </r>
    <r>
      <rPr>
        <sz val="11"/>
        <color theme="1"/>
        <rFont val="Calibri"/>
        <family val="2"/>
        <scheme val="minor"/>
      </rPr>
      <t xml:space="preserve"> Abuja</t>
    </r>
  </si>
  <si>
    <t>Rép Centrafricaine</t>
  </si>
  <si>
    <t>BANGUI</t>
  </si>
  <si>
    <t>RDC-CONGO</t>
  </si>
  <si>
    <t>KINSHASA</t>
  </si>
  <si>
    <t>TCHAD</t>
  </si>
  <si>
    <t>N'DJAMENA</t>
  </si>
  <si>
    <t>*Le nombre exact de délégués consulaires sera connu de façon définitive après la clotûre des listes au 31 décembre</t>
  </si>
  <si>
    <t>Election 2014 - Tableau de données par circonscriptions consulaires - circonscription 12</t>
  </si>
  <si>
    <t>** Voir fiche n°5</t>
  </si>
  <si>
    <t>Windoek</t>
  </si>
  <si>
    <t>Gaborone</t>
  </si>
  <si>
    <t xml:space="preserve">YAOUNDE </t>
  </si>
  <si>
    <t>Djouba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</si>
</sst>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A1180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A11801"/>
      <name val="Calibri"/>
      <family val="2"/>
      <scheme val="minor"/>
    </font>
    <font>
      <i/>
      <sz val="11"/>
      <color theme="2" tint="-0.74999237037263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4" fillId="6" borderId="4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wrapText="1"/>
    </xf>
    <xf numFmtId="3" fontId="0" fillId="8" borderId="7" xfId="0" applyNumberFormat="1" applyFont="1" applyFill="1" applyBorder="1" applyAlignment="1">
      <alignment horizontal="center"/>
    </xf>
    <xf numFmtId="0" fontId="0" fillId="9" borderId="8" xfId="0" applyFont="1" applyFill="1" applyBorder="1" applyAlignment="1">
      <alignment horizontal="center"/>
    </xf>
    <xf numFmtId="0" fontId="0" fillId="10" borderId="8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6" fillId="8" borderId="11" xfId="0" applyFont="1" applyFill="1" applyBorder="1" applyAlignment="1">
      <alignment wrapText="1"/>
    </xf>
    <xf numFmtId="3" fontId="0" fillId="8" borderId="11" xfId="0" applyNumberFormat="1" applyFont="1" applyFill="1" applyBorder="1" applyAlignment="1">
      <alignment horizontal="center"/>
    </xf>
    <xf numFmtId="0" fontId="0" fillId="9" borderId="12" xfId="0" applyFont="1" applyFill="1" applyBorder="1" applyAlignment="1">
      <alignment horizontal="center"/>
    </xf>
    <xf numFmtId="0" fontId="0" fillId="10" borderId="12" xfId="0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0" fontId="0" fillId="9" borderId="13" xfId="0" applyFont="1" applyFill="1" applyBorder="1" applyAlignment="1">
      <alignment horizontal="center"/>
    </xf>
    <xf numFmtId="0" fontId="0" fillId="10" borderId="13" xfId="0" applyFont="1" applyFill="1" applyBorder="1" applyAlignment="1">
      <alignment horizontal="center"/>
    </xf>
    <xf numFmtId="0" fontId="0" fillId="8" borderId="14" xfId="0" applyFont="1" applyFill="1" applyBorder="1" applyAlignment="1">
      <alignment wrapText="1"/>
    </xf>
    <xf numFmtId="3" fontId="0" fillId="8" borderId="14" xfId="0" applyNumberFormat="1" applyFont="1" applyFill="1" applyBorder="1" applyAlignment="1">
      <alignment horizontal="center"/>
    </xf>
    <xf numFmtId="0" fontId="0" fillId="8" borderId="14" xfId="0" applyFont="1" applyFill="1" applyBorder="1" applyAlignment="1">
      <alignment horizontal="center"/>
    </xf>
    <xf numFmtId="3" fontId="0" fillId="6" borderId="14" xfId="0" applyNumberFormat="1" applyFont="1" applyFill="1" applyBorder="1" applyAlignment="1">
      <alignment horizontal="center"/>
    </xf>
    <xf numFmtId="0" fontId="6" fillId="8" borderId="14" xfId="0" applyFont="1" applyFill="1" applyBorder="1" applyAlignment="1">
      <alignment wrapText="1"/>
    </xf>
    <xf numFmtId="0" fontId="8" fillId="8" borderId="14" xfId="0" applyFont="1" applyFill="1" applyBorder="1" applyAlignment="1">
      <alignment horizontal="center"/>
    </xf>
    <xf numFmtId="0" fontId="0" fillId="8" borderId="14" xfId="0" applyFont="1" applyFill="1" applyBorder="1" applyAlignment="1">
      <alignment vertical="center" wrapText="1"/>
    </xf>
    <xf numFmtId="3" fontId="0" fillId="8" borderId="14" xfId="0" applyNumberFormat="1" applyFont="1" applyFill="1" applyBorder="1" applyAlignment="1">
      <alignment horizontal="center" vertical="center"/>
    </xf>
    <xf numFmtId="3" fontId="0" fillId="6" borderId="14" xfId="0" applyNumberFormat="1" applyFont="1" applyFill="1" applyBorder="1" applyAlignment="1">
      <alignment horizontal="center" vertical="center"/>
    </xf>
    <xf numFmtId="3" fontId="0" fillId="8" borderId="15" xfId="0" applyNumberFormat="1" applyFont="1" applyFill="1" applyBorder="1" applyAlignment="1">
      <alignment horizontal="center"/>
    </xf>
    <xf numFmtId="0" fontId="0" fillId="8" borderId="17" xfId="0" applyFont="1" applyFill="1" applyBorder="1" applyAlignment="1">
      <alignment wrapText="1"/>
    </xf>
    <xf numFmtId="164" fontId="2" fillId="8" borderId="18" xfId="1" applyNumberFormat="1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3" fontId="2" fillId="8" borderId="17" xfId="0" applyNumberFormat="1" applyFont="1" applyFill="1" applyBorder="1" applyAlignment="1">
      <alignment horizontal="center"/>
    </xf>
    <xf numFmtId="3" fontId="2" fillId="6" borderId="17" xfId="0" applyNumberFormat="1" applyFont="1" applyFill="1" applyBorder="1" applyAlignment="1">
      <alignment horizontal="center"/>
    </xf>
    <xf numFmtId="0" fontId="0" fillId="12" borderId="0" xfId="0" applyFill="1"/>
    <xf numFmtId="0" fontId="0" fillId="0" borderId="0" xfId="0" applyFont="1"/>
    <xf numFmtId="0" fontId="0" fillId="13" borderId="1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0" fillId="8" borderId="6" xfId="0" applyFont="1" applyFill="1" applyBorder="1" applyAlignment="1">
      <alignment horizontal="left" vertical="center" wrapText="1"/>
    </xf>
    <xf numFmtId="0" fontId="0" fillId="8" borderId="10" xfId="0" applyFont="1" applyFill="1" applyBorder="1" applyAlignment="1">
      <alignment horizontal="left" vertical="center" wrapText="1"/>
    </xf>
    <xf numFmtId="0" fontId="0" fillId="8" borderId="11" xfId="0" applyFont="1" applyFill="1" applyBorder="1" applyAlignment="1">
      <alignment horizontal="left" vertical="center" wrapText="1"/>
    </xf>
    <xf numFmtId="0" fontId="7" fillId="11" borderId="6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3" fontId="0" fillId="6" borderId="6" xfId="0" applyNumberFormat="1" applyFont="1" applyFill="1" applyBorder="1" applyAlignment="1">
      <alignment horizontal="center" vertical="center"/>
    </xf>
    <xf numFmtId="3" fontId="0" fillId="6" borderId="10" xfId="0" applyNumberFormat="1" applyFont="1" applyFill="1" applyBorder="1" applyAlignment="1">
      <alignment horizontal="center" vertical="center"/>
    </xf>
    <xf numFmtId="3" fontId="0" fillId="6" borderId="11" xfId="0" applyNumberFormat="1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left" vertical="center" wrapText="1"/>
    </xf>
    <xf numFmtId="3" fontId="0" fillId="6" borderId="15" xfId="0" applyNumberFormat="1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0" fillId="8" borderId="15" xfId="0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D1" workbookViewId="0">
      <selection activeCell="F5" sqref="F5"/>
    </sheetView>
  </sheetViews>
  <sheetFormatPr baseColWidth="10" defaultRowHeight="14.4" x14ac:dyDescent="0.3"/>
  <cols>
    <col min="2" max="2" width="22.33203125" customWidth="1"/>
    <col min="3" max="3" width="21" customWidth="1"/>
    <col min="5" max="5" width="14.5546875" customWidth="1"/>
    <col min="6" max="6" width="17.5546875" customWidth="1"/>
    <col min="7" max="7" width="14.33203125" customWidth="1"/>
    <col min="8" max="8" width="14.44140625" customWidth="1"/>
  </cols>
  <sheetData>
    <row r="1" spans="1:13" ht="15" thickBot="1" x14ac:dyDescent="0.35">
      <c r="A1" t="s">
        <v>61</v>
      </c>
    </row>
    <row r="2" spans="1:13" ht="94.2" thickBot="1" x14ac:dyDescent="0.3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7" t="s">
        <v>12</v>
      </c>
    </row>
    <row r="3" spans="1:13" x14ac:dyDescent="0.3">
      <c r="A3" s="41">
        <v>12</v>
      </c>
      <c r="B3" s="44" t="s">
        <v>13</v>
      </c>
      <c r="C3" s="8" t="s">
        <v>14</v>
      </c>
      <c r="D3" s="9">
        <v>8500</v>
      </c>
      <c r="E3" s="10">
        <v>3</v>
      </c>
      <c r="F3" s="10"/>
      <c r="G3" s="11">
        <v>6</v>
      </c>
      <c r="H3" s="47">
        <v>5</v>
      </c>
      <c r="I3" s="12">
        <v>636</v>
      </c>
      <c r="J3" s="13">
        <v>63</v>
      </c>
      <c r="K3" s="9">
        <v>1043</v>
      </c>
      <c r="L3" s="9">
        <v>333</v>
      </c>
      <c r="M3" s="49">
        <v>11</v>
      </c>
    </row>
    <row r="4" spans="1:13" x14ac:dyDescent="0.3">
      <c r="A4" s="42"/>
      <c r="B4" s="45"/>
      <c r="C4" s="14" t="s">
        <v>15</v>
      </c>
      <c r="D4" s="15"/>
      <c r="E4" s="16"/>
      <c r="F4" s="16"/>
      <c r="G4" s="17"/>
      <c r="H4" s="48"/>
      <c r="I4" s="18">
        <v>340</v>
      </c>
      <c r="J4" s="19">
        <v>45</v>
      </c>
      <c r="K4" s="15">
        <v>620</v>
      </c>
      <c r="L4" s="15">
        <v>194</v>
      </c>
      <c r="M4" s="50"/>
    </row>
    <row r="5" spans="1:13" x14ac:dyDescent="0.3">
      <c r="A5" s="42"/>
      <c r="B5" s="45"/>
      <c r="C5" s="14" t="s">
        <v>16</v>
      </c>
      <c r="D5" s="15"/>
      <c r="E5" s="20"/>
      <c r="F5" s="20"/>
      <c r="G5" s="21"/>
      <c r="H5" s="48"/>
      <c r="I5" s="18">
        <v>76</v>
      </c>
      <c r="J5" s="19">
        <v>67</v>
      </c>
      <c r="K5" s="15">
        <v>172</v>
      </c>
      <c r="L5" s="15">
        <v>132</v>
      </c>
      <c r="M5" s="50"/>
    </row>
    <row r="6" spans="1:13" x14ac:dyDescent="0.3">
      <c r="A6" s="42"/>
      <c r="B6" s="45"/>
      <c r="C6" s="14" t="s">
        <v>63</v>
      </c>
      <c r="D6" s="15"/>
      <c r="E6" s="16"/>
      <c r="F6" s="16"/>
      <c r="G6" s="17"/>
      <c r="H6" s="48"/>
      <c r="I6" s="18">
        <v>40</v>
      </c>
      <c r="J6" s="19">
        <v>19</v>
      </c>
      <c r="K6" s="15">
        <v>94</v>
      </c>
      <c r="L6" s="15">
        <v>39</v>
      </c>
      <c r="M6" s="50"/>
    </row>
    <row r="7" spans="1:13" x14ac:dyDescent="0.3">
      <c r="A7" s="42"/>
      <c r="B7" s="46"/>
      <c r="C7" s="14" t="s">
        <v>64</v>
      </c>
      <c r="D7" s="15"/>
      <c r="E7" s="16"/>
      <c r="F7" s="16"/>
      <c r="G7" s="17"/>
      <c r="H7" s="48"/>
      <c r="I7" s="18">
        <v>23</v>
      </c>
      <c r="J7" s="19">
        <v>13</v>
      </c>
      <c r="K7" s="15">
        <v>53</v>
      </c>
      <c r="L7" s="15">
        <v>34</v>
      </c>
      <c r="M7" s="51"/>
    </row>
    <row r="8" spans="1:13" x14ac:dyDescent="0.3">
      <c r="A8" s="42"/>
      <c r="B8" s="22" t="s">
        <v>17</v>
      </c>
      <c r="C8" s="22" t="s">
        <v>18</v>
      </c>
      <c r="D8" s="23">
        <v>2000</v>
      </c>
      <c r="E8" s="20">
        <v>1</v>
      </c>
      <c r="F8" s="20"/>
      <c r="G8" s="21">
        <v>2</v>
      </c>
      <c r="H8" s="48"/>
      <c r="I8" s="24">
        <v>113</v>
      </c>
      <c r="J8" s="24">
        <v>57</v>
      </c>
      <c r="K8" s="23">
        <v>478</v>
      </c>
      <c r="L8" s="23">
        <v>210</v>
      </c>
      <c r="M8" s="25">
        <v>0</v>
      </c>
    </row>
    <row r="9" spans="1:13" x14ac:dyDescent="0.3">
      <c r="A9" s="42"/>
      <c r="B9" s="52" t="s">
        <v>19</v>
      </c>
      <c r="C9" s="26" t="s">
        <v>20</v>
      </c>
      <c r="D9" s="23">
        <v>7000</v>
      </c>
      <c r="E9" s="40">
        <v>3</v>
      </c>
      <c r="F9" s="40"/>
      <c r="G9" s="40">
        <v>6</v>
      </c>
      <c r="H9" s="48"/>
      <c r="I9" s="24">
        <v>662</v>
      </c>
      <c r="J9" s="24">
        <v>117</v>
      </c>
      <c r="K9" s="23">
        <f>574+584</f>
        <v>1158</v>
      </c>
      <c r="L9" s="23">
        <f>264+281</f>
        <v>545</v>
      </c>
      <c r="M9" s="53">
        <v>118</v>
      </c>
    </row>
    <row r="10" spans="1:13" x14ac:dyDescent="0.3">
      <c r="A10" s="42"/>
      <c r="B10" s="45"/>
      <c r="C10" s="26" t="s">
        <v>65</v>
      </c>
      <c r="D10" s="23"/>
      <c r="E10" s="16"/>
      <c r="F10" s="16"/>
      <c r="G10" s="17"/>
      <c r="H10" s="48"/>
      <c r="I10" s="24">
        <v>360</v>
      </c>
      <c r="J10" s="24">
        <v>135</v>
      </c>
      <c r="K10" s="23">
        <v>804</v>
      </c>
      <c r="L10" s="23">
        <v>486</v>
      </c>
      <c r="M10" s="50"/>
    </row>
    <row r="11" spans="1:13" x14ac:dyDescent="0.3">
      <c r="A11" s="42"/>
      <c r="B11" s="46"/>
      <c r="C11" s="26" t="s">
        <v>21</v>
      </c>
      <c r="D11" s="23"/>
      <c r="E11" s="20"/>
      <c r="F11" s="20"/>
      <c r="G11" s="21"/>
      <c r="H11" s="48"/>
      <c r="I11" s="24">
        <v>57</v>
      </c>
      <c r="J11" s="24">
        <v>39</v>
      </c>
      <c r="K11" s="23">
        <v>124</v>
      </c>
      <c r="L11" s="23">
        <v>66</v>
      </c>
      <c r="M11" s="51"/>
    </row>
    <row r="12" spans="1:13" ht="21" customHeight="1" x14ac:dyDescent="0.3">
      <c r="A12" s="42"/>
      <c r="B12" s="22" t="s">
        <v>22</v>
      </c>
      <c r="C12" s="22" t="s">
        <v>23</v>
      </c>
      <c r="D12" s="23">
        <v>2000</v>
      </c>
      <c r="E12" s="16">
        <v>1</v>
      </c>
      <c r="F12" s="16"/>
      <c r="G12" s="17">
        <v>2</v>
      </c>
      <c r="H12" s="48"/>
      <c r="I12" s="24">
        <v>193</v>
      </c>
      <c r="J12" s="24">
        <v>43</v>
      </c>
      <c r="K12" s="23">
        <v>422</v>
      </c>
      <c r="L12" s="23">
        <v>341</v>
      </c>
      <c r="M12" s="25">
        <v>12</v>
      </c>
    </row>
    <row r="13" spans="1:13" x14ac:dyDescent="0.3">
      <c r="A13" s="42"/>
      <c r="B13" s="52" t="s">
        <v>24</v>
      </c>
      <c r="C13" s="26" t="s">
        <v>25</v>
      </c>
      <c r="D13" s="23">
        <v>5100</v>
      </c>
      <c r="E13" s="16">
        <v>3</v>
      </c>
      <c r="F13" s="16"/>
      <c r="G13" s="17">
        <v>6</v>
      </c>
      <c r="H13" s="48"/>
      <c r="I13" s="24">
        <v>301</v>
      </c>
      <c r="J13" s="24">
        <v>91</v>
      </c>
      <c r="K13" s="23">
        <f>558+633</f>
        <v>1191</v>
      </c>
      <c r="L13" s="23">
        <f>208+297</f>
        <v>505</v>
      </c>
      <c r="M13" s="53">
        <v>15</v>
      </c>
    </row>
    <row r="14" spans="1:13" x14ac:dyDescent="0.3">
      <c r="A14" s="42"/>
      <c r="B14" s="46"/>
      <c r="C14" s="26" t="s">
        <v>26</v>
      </c>
      <c r="D14" s="23"/>
      <c r="E14" s="20"/>
      <c r="F14" s="20"/>
      <c r="G14" s="21"/>
      <c r="H14" s="48"/>
      <c r="I14" s="24">
        <v>206</v>
      </c>
      <c r="J14" s="24">
        <v>113</v>
      </c>
      <c r="K14" s="23">
        <v>600</v>
      </c>
      <c r="L14" s="23">
        <v>358</v>
      </c>
      <c r="M14" s="51"/>
    </row>
    <row r="15" spans="1:13" x14ac:dyDescent="0.3">
      <c r="A15" s="42"/>
      <c r="B15" s="22" t="s">
        <v>27</v>
      </c>
      <c r="C15" s="26" t="s">
        <v>27</v>
      </c>
      <c r="D15" s="23">
        <v>5000</v>
      </c>
      <c r="E15" s="16">
        <v>3</v>
      </c>
      <c r="F15" s="16"/>
      <c r="G15" s="17">
        <v>6</v>
      </c>
      <c r="H15" s="48"/>
      <c r="I15" s="24">
        <v>1952</v>
      </c>
      <c r="J15" s="24">
        <v>421</v>
      </c>
      <c r="K15" s="23">
        <v>2040</v>
      </c>
      <c r="L15" s="23">
        <v>790</v>
      </c>
      <c r="M15" s="25">
        <v>45</v>
      </c>
    </row>
    <row r="16" spans="1:13" x14ac:dyDescent="0.3">
      <c r="A16" s="42"/>
      <c r="B16" s="52" t="s">
        <v>28</v>
      </c>
      <c r="C16" s="26" t="s">
        <v>29</v>
      </c>
      <c r="D16" s="23">
        <v>1000</v>
      </c>
      <c r="E16" s="16">
        <v>1</v>
      </c>
      <c r="F16" s="16"/>
      <c r="G16" s="17">
        <v>2</v>
      </c>
      <c r="H16" s="48"/>
      <c r="I16" s="24">
        <v>288</v>
      </c>
      <c r="J16" s="24">
        <v>101</v>
      </c>
      <c r="K16" s="23">
        <v>331</v>
      </c>
      <c r="L16" s="23">
        <v>233</v>
      </c>
      <c r="M16" s="53">
        <v>48</v>
      </c>
    </row>
    <row r="17" spans="1:13" x14ac:dyDescent="0.3">
      <c r="A17" s="42"/>
      <c r="B17" s="45"/>
      <c r="C17" s="26" t="s">
        <v>30</v>
      </c>
      <c r="D17" s="23"/>
      <c r="E17" s="20"/>
      <c r="F17" s="20"/>
      <c r="G17" s="21"/>
      <c r="H17" s="54"/>
      <c r="I17" s="24">
        <v>67</v>
      </c>
      <c r="J17" s="24">
        <v>17</v>
      </c>
      <c r="K17" s="23">
        <v>77</v>
      </c>
      <c r="L17" s="23">
        <v>55</v>
      </c>
      <c r="M17" s="50"/>
    </row>
    <row r="18" spans="1:13" x14ac:dyDescent="0.3">
      <c r="A18" s="42"/>
      <c r="B18" s="46"/>
      <c r="C18" s="26" t="s">
        <v>66</v>
      </c>
      <c r="D18" s="23"/>
      <c r="E18" s="16"/>
      <c r="F18" s="16"/>
      <c r="G18" s="17"/>
      <c r="H18" s="48"/>
      <c r="I18" s="24"/>
      <c r="J18" s="24"/>
      <c r="K18" s="23">
        <v>15</v>
      </c>
      <c r="L18" s="23">
        <v>6</v>
      </c>
      <c r="M18" s="51"/>
    </row>
    <row r="19" spans="1:13" x14ac:dyDescent="0.3">
      <c r="A19" s="42"/>
      <c r="B19" s="52" t="s">
        <v>31</v>
      </c>
      <c r="C19" s="26" t="s">
        <v>32</v>
      </c>
      <c r="D19" s="23">
        <v>11000</v>
      </c>
      <c r="E19" s="16">
        <v>4</v>
      </c>
      <c r="F19" s="16"/>
      <c r="G19" s="17">
        <v>7</v>
      </c>
      <c r="H19" s="48"/>
      <c r="I19" s="24">
        <v>1063</v>
      </c>
      <c r="J19" s="24">
        <v>393</v>
      </c>
      <c r="K19" s="23">
        <v>24</v>
      </c>
      <c r="L19" s="23">
        <v>14</v>
      </c>
      <c r="M19" s="53">
        <v>29</v>
      </c>
    </row>
    <row r="20" spans="1:13" x14ac:dyDescent="0.3">
      <c r="A20" s="42"/>
      <c r="B20" s="46"/>
      <c r="C20" s="26" t="s">
        <v>33</v>
      </c>
      <c r="D20" s="23"/>
      <c r="E20" s="20"/>
      <c r="F20" s="20"/>
      <c r="G20" s="21"/>
      <c r="H20" s="48"/>
      <c r="I20" s="24">
        <v>235</v>
      </c>
      <c r="J20" s="24">
        <v>39</v>
      </c>
      <c r="K20" s="23">
        <v>741</v>
      </c>
      <c r="L20" s="23">
        <v>244</v>
      </c>
      <c r="M20" s="51"/>
    </row>
    <row r="21" spans="1:13" x14ac:dyDescent="0.3">
      <c r="A21" s="42"/>
      <c r="B21" s="52" t="s">
        <v>34</v>
      </c>
      <c r="C21" s="26" t="s">
        <v>35</v>
      </c>
      <c r="D21" s="23">
        <v>3500</v>
      </c>
      <c r="E21" s="16">
        <v>3</v>
      </c>
      <c r="F21" s="16"/>
      <c r="G21" s="17">
        <v>6</v>
      </c>
      <c r="H21" s="48"/>
      <c r="I21" s="24">
        <v>182</v>
      </c>
      <c r="J21" s="24">
        <v>77</v>
      </c>
      <c r="K21" s="23">
        <v>472</v>
      </c>
      <c r="L21" s="23">
        <v>282</v>
      </c>
      <c r="M21" s="53">
        <v>25</v>
      </c>
    </row>
    <row r="22" spans="1:13" x14ac:dyDescent="0.3">
      <c r="A22" s="42"/>
      <c r="B22" s="45"/>
      <c r="C22" s="26" t="s">
        <v>36</v>
      </c>
      <c r="D22" s="23"/>
      <c r="E22" s="16"/>
      <c r="F22" s="16"/>
      <c r="G22" s="17"/>
      <c r="H22" s="48"/>
      <c r="I22" s="24">
        <v>50</v>
      </c>
      <c r="J22" s="24">
        <v>39</v>
      </c>
      <c r="K22" s="23">
        <v>150</v>
      </c>
      <c r="L22" s="23">
        <v>81</v>
      </c>
      <c r="M22" s="50"/>
    </row>
    <row r="23" spans="1:13" x14ac:dyDescent="0.3">
      <c r="A23" s="42"/>
      <c r="B23" s="45"/>
      <c r="C23" s="26" t="s">
        <v>37</v>
      </c>
      <c r="D23" s="23"/>
      <c r="E23" s="20"/>
      <c r="F23" s="20"/>
      <c r="G23" s="21"/>
      <c r="H23" s="48"/>
      <c r="I23" s="55">
        <f>64+4</f>
        <v>68</v>
      </c>
      <c r="J23" s="55">
        <v>53</v>
      </c>
      <c r="K23" s="23">
        <v>116</v>
      </c>
      <c r="L23" s="23">
        <v>68</v>
      </c>
      <c r="M23" s="50"/>
    </row>
    <row r="24" spans="1:13" x14ac:dyDescent="0.3">
      <c r="A24" s="42"/>
      <c r="B24" s="45"/>
      <c r="C24" s="26" t="s">
        <v>38</v>
      </c>
      <c r="D24" s="23"/>
      <c r="E24" s="16"/>
      <c r="F24" s="16"/>
      <c r="G24" s="17"/>
      <c r="H24" s="48"/>
      <c r="I24" s="56"/>
      <c r="J24" s="56"/>
      <c r="K24" s="23">
        <v>188</v>
      </c>
      <c r="L24" s="23">
        <v>129</v>
      </c>
      <c r="M24" s="50"/>
    </row>
    <row r="25" spans="1:13" x14ac:dyDescent="0.3">
      <c r="A25" s="42"/>
      <c r="B25" s="45"/>
      <c r="C25" s="26" t="s">
        <v>39</v>
      </c>
      <c r="D25" s="23"/>
      <c r="E25" s="16"/>
      <c r="F25" s="16"/>
      <c r="G25" s="17"/>
      <c r="H25" s="48"/>
      <c r="I25" s="24">
        <v>70</v>
      </c>
      <c r="J25" s="24">
        <v>27</v>
      </c>
      <c r="K25" s="23">
        <v>166</v>
      </c>
      <c r="L25" s="23">
        <v>102</v>
      </c>
      <c r="M25" s="50"/>
    </row>
    <row r="26" spans="1:13" x14ac:dyDescent="0.3">
      <c r="A26" s="42"/>
      <c r="B26" s="45"/>
      <c r="C26" s="26" t="s">
        <v>40</v>
      </c>
      <c r="D26" s="23"/>
      <c r="E26" s="20"/>
      <c r="F26" s="20"/>
      <c r="G26" s="21"/>
      <c r="H26" s="48"/>
      <c r="I26" s="24">
        <v>33</v>
      </c>
      <c r="J26" s="27">
        <v>11</v>
      </c>
      <c r="K26" s="23">
        <v>60</v>
      </c>
      <c r="L26" s="23">
        <v>39</v>
      </c>
      <c r="M26" s="50"/>
    </row>
    <row r="27" spans="1:13" x14ac:dyDescent="0.3">
      <c r="A27" s="42"/>
      <c r="B27" s="46"/>
      <c r="C27" s="26" t="s">
        <v>41</v>
      </c>
      <c r="D27" s="23"/>
      <c r="E27" s="16"/>
      <c r="F27" s="16"/>
      <c r="G27" s="17"/>
      <c r="H27" s="48"/>
      <c r="I27" s="24">
        <v>39</v>
      </c>
      <c r="J27" s="27">
        <v>14</v>
      </c>
      <c r="K27" s="23">
        <v>68</v>
      </c>
      <c r="L27" s="23">
        <v>42</v>
      </c>
      <c r="M27" s="51"/>
    </row>
    <row r="28" spans="1:13" x14ac:dyDescent="0.3">
      <c r="A28" s="42"/>
      <c r="B28" s="52" t="s">
        <v>42</v>
      </c>
      <c r="C28" s="26" t="s">
        <v>43</v>
      </c>
      <c r="D28" s="23">
        <v>19000</v>
      </c>
      <c r="E28" s="16">
        <v>5</v>
      </c>
      <c r="F28" s="16"/>
      <c r="G28" s="17">
        <v>8</v>
      </c>
      <c r="H28" s="48"/>
      <c r="I28" s="24">
        <v>2305</v>
      </c>
      <c r="J28" s="24">
        <v>395</v>
      </c>
      <c r="K28" s="23">
        <f>5929-K29-K30-K31</f>
        <v>4464</v>
      </c>
      <c r="L28" s="23">
        <f>3475-L29-L30-L31</f>
        <v>2654</v>
      </c>
      <c r="M28" s="53">
        <v>226</v>
      </c>
    </row>
    <row r="29" spans="1:13" x14ac:dyDescent="0.3">
      <c r="A29" s="42"/>
      <c r="B29" s="45"/>
      <c r="C29" s="26" t="s">
        <v>44</v>
      </c>
      <c r="D29" s="23"/>
      <c r="E29" s="20"/>
      <c r="F29" s="20"/>
      <c r="G29" s="21"/>
      <c r="H29" s="48"/>
      <c r="I29" s="24">
        <v>327</v>
      </c>
      <c r="J29" s="24">
        <v>65</v>
      </c>
      <c r="K29" s="23">
        <v>381</v>
      </c>
      <c r="L29" s="23">
        <v>241</v>
      </c>
      <c r="M29" s="50"/>
    </row>
    <row r="30" spans="1:13" x14ac:dyDescent="0.3">
      <c r="A30" s="42"/>
      <c r="B30" s="45"/>
      <c r="C30" s="26" t="s">
        <v>45</v>
      </c>
      <c r="D30" s="23"/>
      <c r="E30" s="16"/>
      <c r="F30" s="16"/>
      <c r="G30" s="17"/>
      <c r="H30" s="48"/>
      <c r="I30" s="24">
        <v>454</v>
      </c>
      <c r="J30" s="24">
        <v>53</v>
      </c>
      <c r="K30" s="23">
        <v>470</v>
      </c>
      <c r="L30" s="23">
        <v>262</v>
      </c>
      <c r="M30" s="50"/>
    </row>
    <row r="31" spans="1:13" x14ac:dyDescent="0.3">
      <c r="A31" s="42"/>
      <c r="B31" s="46"/>
      <c r="C31" s="26" t="s">
        <v>46</v>
      </c>
      <c r="D31" s="23"/>
      <c r="E31" s="16"/>
      <c r="F31" s="16"/>
      <c r="G31" s="17"/>
      <c r="H31" s="54"/>
      <c r="I31" s="24">
        <v>477</v>
      </c>
      <c r="J31" s="24">
        <v>48</v>
      </c>
      <c r="K31" s="23">
        <f>567+47</f>
        <v>614</v>
      </c>
      <c r="L31" s="23">
        <f>303+15</f>
        <v>318</v>
      </c>
      <c r="M31" s="51"/>
    </row>
    <row r="32" spans="1:13" x14ac:dyDescent="0.3">
      <c r="A32" s="42"/>
      <c r="B32" s="52" t="s">
        <v>47</v>
      </c>
      <c r="C32" s="26" t="s">
        <v>48</v>
      </c>
      <c r="D32" s="23">
        <v>10500</v>
      </c>
      <c r="E32" s="20">
        <v>4</v>
      </c>
      <c r="F32" s="20"/>
      <c r="G32" s="21">
        <v>7</v>
      </c>
      <c r="H32" s="48"/>
      <c r="I32" s="24">
        <v>1863</v>
      </c>
      <c r="J32" s="24">
        <v>197</v>
      </c>
      <c r="K32" s="23">
        <f>3916-K33-K34</f>
        <v>858</v>
      </c>
      <c r="L32" s="23">
        <f>1393-L33-L34</f>
        <v>477</v>
      </c>
      <c r="M32" s="53">
        <v>15</v>
      </c>
    </row>
    <row r="33" spans="1:13" x14ac:dyDescent="0.3">
      <c r="A33" s="42"/>
      <c r="B33" s="45"/>
      <c r="C33" s="26" t="s">
        <v>49</v>
      </c>
      <c r="D33" s="23"/>
      <c r="E33" s="20"/>
      <c r="F33" s="20"/>
      <c r="G33" s="21"/>
      <c r="H33" s="48"/>
      <c r="I33" s="24"/>
      <c r="J33" s="24"/>
      <c r="K33" s="23">
        <v>1299</v>
      </c>
      <c r="L33" s="23">
        <v>407</v>
      </c>
      <c r="M33" s="50"/>
    </row>
    <row r="34" spans="1:13" x14ac:dyDescent="0.3">
      <c r="A34" s="42"/>
      <c r="B34" s="45"/>
      <c r="C34" s="26" t="s">
        <v>50</v>
      </c>
      <c r="D34" s="23"/>
      <c r="E34" s="20"/>
      <c r="F34" s="20"/>
      <c r="G34" s="21"/>
      <c r="H34" s="48"/>
      <c r="I34" s="24"/>
      <c r="J34" s="24"/>
      <c r="K34" s="23">
        <v>1759</v>
      </c>
      <c r="L34" s="23">
        <v>509</v>
      </c>
      <c r="M34" s="50"/>
    </row>
    <row r="35" spans="1:13" x14ac:dyDescent="0.3">
      <c r="A35" s="42"/>
      <c r="B35" s="46"/>
      <c r="C35" s="26" t="s">
        <v>51</v>
      </c>
      <c r="D35" s="23"/>
      <c r="E35" s="16"/>
      <c r="F35" s="16"/>
      <c r="G35" s="17"/>
      <c r="H35" s="48"/>
      <c r="I35" s="24">
        <v>108</v>
      </c>
      <c r="J35" s="24">
        <v>33</v>
      </c>
      <c r="K35" s="23">
        <v>218</v>
      </c>
      <c r="L35" s="23">
        <v>97</v>
      </c>
      <c r="M35" s="51"/>
    </row>
    <row r="36" spans="1:13" x14ac:dyDescent="0.3">
      <c r="A36" s="42"/>
      <c r="B36" s="22" t="s">
        <v>52</v>
      </c>
      <c r="C36" s="26" t="s">
        <v>53</v>
      </c>
      <c r="D36" s="23">
        <v>2000</v>
      </c>
      <c r="E36" s="16">
        <v>1</v>
      </c>
      <c r="F36" s="16"/>
      <c r="G36" s="17">
        <v>2</v>
      </c>
      <c r="H36" s="48"/>
      <c r="I36" s="24">
        <f>212+57</f>
        <v>269</v>
      </c>
      <c r="J36" s="24">
        <f>45+17</f>
        <v>62</v>
      </c>
      <c r="K36" s="23">
        <v>503</v>
      </c>
      <c r="L36" s="23">
        <v>219</v>
      </c>
      <c r="M36" s="25">
        <v>2</v>
      </c>
    </row>
    <row r="37" spans="1:13" x14ac:dyDescent="0.3">
      <c r="A37" s="42"/>
      <c r="B37" s="28" t="s">
        <v>54</v>
      </c>
      <c r="C37" s="28" t="s">
        <v>55</v>
      </c>
      <c r="D37" s="29">
        <v>1500</v>
      </c>
      <c r="E37" s="20">
        <v>1</v>
      </c>
      <c r="F37" s="20"/>
      <c r="G37" s="21">
        <v>2</v>
      </c>
      <c r="H37" s="48"/>
      <c r="I37" s="24">
        <v>191</v>
      </c>
      <c r="J37" s="24">
        <v>41</v>
      </c>
      <c r="K37" s="29">
        <v>380</v>
      </c>
      <c r="L37" s="29">
        <v>237</v>
      </c>
      <c r="M37" s="30">
        <v>27</v>
      </c>
    </row>
    <row r="38" spans="1:13" x14ac:dyDescent="0.3">
      <c r="A38" s="42"/>
      <c r="B38" s="22" t="s">
        <v>56</v>
      </c>
      <c r="C38" s="22" t="s">
        <v>57</v>
      </c>
      <c r="D38" s="23">
        <v>2500</v>
      </c>
      <c r="E38" s="16">
        <v>3</v>
      </c>
      <c r="F38" s="16"/>
      <c r="G38" s="17">
        <v>6</v>
      </c>
      <c r="H38" s="48"/>
      <c r="I38" s="24">
        <v>244</v>
      </c>
      <c r="J38" s="24">
        <v>119</v>
      </c>
      <c r="K38" s="23"/>
      <c r="L38" s="23"/>
      <c r="M38" s="25">
        <v>29</v>
      </c>
    </row>
    <row r="39" spans="1:13" x14ac:dyDescent="0.3">
      <c r="A39" s="42"/>
      <c r="B39" s="22" t="s">
        <v>58</v>
      </c>
      <c r="C39" s="22" t="s">
        <v>59</v>
      </c>
      <c r="D39" s="31">
        <v>1000</v>
      </c>
      <c r="E39" s="16">
        <v>1</v>
      </c>
      <c r="F39" s="16"/>
      <c r="G39" s="17">
        <v>2</v>
      </c>
      <c r="H39" s="48"/>
      <c r="I39" s="24">
        <v>175</v>
      </c>
      <c r="J39" s="24">
        <v>80</v>
      </c>
      <c r="K39" s="23">
        <v>381</v>
      </c>
      <c r="L39" s="23">
        <v>231</v>
      </c>
      <c r="M39" s="25">
        <v>15</v>
      </c>
    </row>
    <row r="40" spans="1:13" ht="15" thickBot="1" x14ac:dyDescent="0.35">
      <c r="A40" s="43"/>
      <c r="B40" s="32"/>
      <c r="C40" s="32"/>
      <c r="D40" s="33">
        <f>SUM(D3:D39)</f>
        <v>81600</v>
      </c>
      <c r="E40" s="34">
        <f>SUM(E3:E39)</f>
        <v>37</v>
      </c>
      <c r="F40" s="34"/>
      <c r="G40" s="35"/>
      <c r="H40" s="57"/>
      <c r="I40" s="36">
        <f t="shared" ref="I40:L40" si="0">SUM(I3:I39)</f>
        <v>13467</v>
      </c>
      <c r="J40" s="36">
        <f t="shared" si="0"/>
        <v>3087</v>
      </c>
      <c r="K40" s="36">
        <f t="shared" si="0"/>
        <v>22534</v>
      </c>
      <c r="L40" s="36">
        <f t="shared" si="0"/>
        <v>10980</v>
      </c>
      <c r="M40" s="37">
        <f>SUM(M3:M39)</f>
        <v>617</v>
      </c>
    </row>
    <row r="41" spans="1:13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</row>
    <row r="42" spans="1:13" x14ac:dyDescent="0.3">
      <c r="A42" t="s">
        <v>60</v>
      </c>
    </row>
    <row r="44" spans="1:13" x14ac:dyDescent="0.3">
      <c r="A44" s="39" t="s">
        <v>62</v>
      </c>
    </row>
  </sheetData>
  <mergeCells count="22">
    <mergeCell ref="M21:M27"/>
    <mergeCell ref="I23:I24"/>
    <mergeCell ref="J23:J24"/>
    <mergeCell ref="B28:B31"/>
    <mergeCell ref="M28:M31"/>
    <mergeCell ref="H31:H40"/>
    <mergeCell ref="A3:A40"/>
    <mergeCell ref="B3:B7"/>
    <mergeCell ref="H3:H16"/>
    <mergeCell ref="M3:M7"/>
    <mergeCell ref="B9:B11"/>
    <mergeCell ref="M9:M11"/>
    <mergeCell ref="B13:B14"/>
    <mergeCell ref="M13:M14"/>
    <mergeCell ref="B16:B18"/>
    <mergeCell ref="M16:M18"/>
    <mergeCell ref="B32:B35"/>
    <mergeCell ref="M32:M35"/>
    <mergeCell ref="H17:H30"/>
    <mergeCell ref="B19:B20"/>
    <mergeCell ref="M19:M20"/>
    <mergeCell ref="B21:B27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</dc:creator>
  <cp:lastModifiedBy>Laurence</cp:lastModifiedBy>
  <cp:lastPrinted>2013-11-12T15:13:19Z</cp:lastPrinted>
  <dcterms:created xsi:type="dcterms:W3CDTF">2013-10-14T14:02:23Z</dcterms:created>
  <dcterms:modified xsi:type="dcterms:W3CDTF">2014-01-31T12:15:01Z</dcterms:modified>
</cp:coreProperties>
</file>